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3"/>
  </bookViews>
  <sheets>
    <sheet name="1 кв 2018" sheetId="4" r:id="rId1"/>
    <sheet name="2 кв 2018" sheetId="5" r:id="rId2"/>
    <sheet name="3кв 2018" sheetId="6" r:id="rId3"/>
    <sheet name="4кв 2018" sheetId="7" r:id="rId4"/>
  </sheets>
  <calcPr calcId="125725" iterateDelta="1E-4"/>
</workbook>
</file>

<file path=xl/calcChain.xml><?xml version="1.0" encoding="utf-8"?>
<calcChain xmlns="http://schemas.openxmlformats.org/spreadsheetml/2006/main">
  <c r="G34" i="7"/>
  <c r="E39"/>
  <c r="E29"/>
  <c r="E35"/>
  <c r="E32"/>
  <c r="E25"/>
  <c r="E13"/>
  <c r="E14"/>
  <c r="E15"/>
  <c r="E16"/>
  <c r="E17"/>
  <c r="E18"/>
  <c r="E19"/>
  <c r="E20"/>
  <c r="E21"/>
  <c r="E22"/>
  <c r="E12"/>
  <c r="E36" i="6"/>
  <c r="E29" l="1"/>
  <c r="E31"/>
  <c r="E13"/>
  <c r="E14"/>
  <c r="E15"/>
  <c r="E16"/>
  <c r="E17"/>
  <c r="E18"/>
  <c r="E19"/>
  <c r="E20"/>
  <c r="E21"/>
  <c r="E22"/>
  <c r="E12"/>
  <c r="E23" i="5"/>
  <c r="E28" l="1"/>
  <c r="E13"/>
  <c r="E14"/>
  <c r="E15"/>
  <c r="E16"/>
  <c r="E17"/>
  <c r="E18"/>
  <c r="E19"/>
  <c r="E20"/>
  <c r="E21"/>
  <c r="E22"/>
  <c r="E12"/>
  <c r="E13" i="4"/>
  <c r="E14"/>
  <c r="E15"/>
  <c r="E16"/>
  <c r="E17"/>
  <c r="E18"/>
  <c r="E19"/>
  <c r="E20"/>
  <c r="E21"/>
  <c r="E22"/>
  <c r="E12"/>
  <c r="E26" l="1"/>
</calcChain>
</file>

<file path=xl/sharedStrings.xml><?xml version="1.0" encoding="utf-8"?>
<sst xmlns="http://schemas.openxmlformats.org/spreadsheetml/2006/main" count="283" uniqueCount="71">
  <si>
    <t>АКТ №____</t>
  </si>
  <si>
    <t>приемки оказанных услуг (выполненных работ) по содержанию и текущему ремонту общего имущества в МКД</t>
  </si>
  <si>
    <t>г. Ставрополь</t>
  </si>
  <si>
    <t>"___"____________20____г</t>
  </si>
  <si>
    <t>Наименование вида работы (услуги)</t>
  </si>
  <si>
    <t>Переодичность  выполнения работ</t>
  </si>
  <si>
    <t>Единица измерения</t>
  </si>
  <si>
    <t>Стоимость/сметная стоимость выполненной работы (оказанной услуги) за единицу</t>
  </si>
  <si>
    <t>Цена выполненной работы (оказанной услуги)</t>
  </si>
  <si>
    <t>постоянно</t>
  </si>
  <si>
    <t>кв.м.</t>
  </si>
  <si>
    <t xml:space="preserve">Работы по содержанию придомовой территории </t>
  </si>
  <si>
    <t>Дератизация и дезинсекция</t>
  </si>
  <si>
    <t xml:space="preserve">Аварийная служба систем водоснабжения и канализации </t>
  </si>
  <si>
    <t>непрерывно в течение года</t>
  </si>
  <si>
    <t xml:space="preserve">Аварийная служба систем электроснабжения </t>
  </si>
  <si>
    <t xml:space="preserve">Услуги по начислению и сбору платежей </t>
  </si>
  <si>
    <t>ИТОГ</t>
  </si>
  <si>
    <t>4. Работы (услуги) выполненны (оказаны) полностью, в установленные сроки, с надлежащим качеством.</t>
  </si>
  <si>
    <t xml:space="preserve">5. Претензий по выполнению условий Договора Стороны друг к другу не имеют. </t>
  </si>
  <si>
    <t>Настоящий акт составлен в двух экземплярах, имеющих одинаковую юридическую силу, по одному для каждой из Сторон.</t>
  </si>
  <si>
    <t>Подписи сторон:</t>
  </si>
  <si>
    <t>Исполнитель</t>
  </si>
  <si>
    <t>_______________________________________</t>
  </si>
  <si>
    <t>____________</t>
  </si>
  <si>
    <t>(должность, ФИО)</t>
  </si>
  <si>
    <t>(подпись)</t>
  </si>
  <si>
    <t>Заказчик</t>
  </si>
  <si>
    <t>Работы, выполняемые в целях надлежащего содержания электрооборудования в МКД</t>
  </si>
  <si>
    <t>Общие работы, выполняемые для надлежащего содержания систем водоснабжения (холодного и горячего), отопления и водоотведения в МКД</t>
  </si>
  <si>
    <t>Проведение осмотров, необходимых для надлежащего содержания конструктивных элементов МКД</t>
  </si>
  <si>
    <t>Управление МКД</t>
  </si>
  <si>
    <t>Техническое обслуживание узла учета ИТП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</si>
  <si>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Биологическая,8</t>
    </r>
    <r>
      <rPr>
        <sz val="11"/>
        <rFont val="Times New Roman"/>
        <family val="1"/>
        <charset val="204"/>
      </rPr>
      <t xml:space="preserve"> именуемые в дальнейшем "Заказчик", в лице___________________________являющегося собственником квартиры №____, находящейся в данном МКД, действующего на основании __________________________, с одной стороны, и ООО "МУП ЖЭУ-12",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</si>
  <si>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1. Исполнителем предъявлены к приемке следующие оказанные на основании договора подряда №6у/2016 от 01.09.2016 г. услуги и выполненные работы по содержанию и текущему ремонту общего имущества в МКД расположенного по адресу ул. Биологическая,8</t>
  </si>
  <si>
    <t>Техническое обслуживание служба систем  центрального отопления</t>
  </si>
  <si>
    <t xml:space="preserve">3. Задолженность на 01.04.2018 года составляет 156533,82 руб. За период с 01.01.2018 г. по 31.03.2018 г. начисленно 188388,18 руб., полученно денедных средств за данный период 182126,87 руб., резервный фонд начислено 29072,25 руб., поступило 27049,38 руб. </t>
  </si>
  <si>
    <t>Сверхнормативные ОДН водоснабжения</t>
  </si>
  <si>
    <t>Смена полипропиленовой трубы в подвале ДУ32</t>
  </si>
  <si>
    <t>Ремонт кровли</t>
  </si>
  <si>
    <t>понедельник, суббота</t>
  </si>
  <si>
    <t>2. Всего за период с 01.01.2018 г по 31.03.2018 г. выполненно работ (оказанно услуг) на общую сумму 216119 (двести шестнадцать тысяч сто девятнадцать) рублей 24 коп.</t>
  </si>
  <si>
    <t>Ремонт кровли входа в подвал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</si>
  <si>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Биологическая,8</t>
    </r>
    <r>
      <rPr>
        <sz val="11"/>
        <rFont val="Times New Roman"/>
        <family val="1"/>
        <charset val="204"/>
      </rPr>
      <t xml:space="preserve"> именуемые в дальнейшем "Заказчик", в лице___________________________являющегося собственником квартиры №____, находящейся в данном МКД, действующего на основании __________________________, с одной стороны, и ООО Управляющая компания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</si>
  <si>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Задолженность на 01.07.2018 года составляет 118872,22 руб. За период с 01.01.2018 г. по 31.06.2018 г. начисленно 375561,84 руб., полученно денедных средств за данный период 368606,60 руб., резервный фонд начислено 63439,50 руб., поступило 55719,98 руб. </t>
  </si>
  <si>
    <t>Сверхнормативные ОДН водоснабжения и водоотведения</t>
  </si>
  <si>
    <t>2. Всего за период с 01.01.2018 г по 31.06.2018 г. выполненно работ (оказанно услуг) на общую сумму  473215 (четыреста семьдесят три тысячи двести пятнадцать) рублей 30 коп.</t>
  </si>
  <si>
    <t>"01" июля 2018 г.</t>
  </si>
  <si>
    <t>"01" октября 2018 г.</t>
  </si>
  <si>
    <t xml:space="preserve">3. Задолженность на 01.10.2018 года составляет 86431,85 руб. За период с 01.01.2018 г. по 30.09.2018 г. начисленно 565746,57 руб., полученно денедных средств за данный период 561695,95 руб., резервный фонд начислено 95159,25 руб., поступило 85134,82 руб. </t>
  </si>
  <si>
    <t>Смена канализационной трубы в подвале</t>
  </si>
  <si>
    <t>Водоснабжение в составе тарифа</t>
  </si>
  <si>
    <t>Электроэнергия в составе тарифа</t>
  </si>
  <si>
    <t>Смена ламп, розеток, выключателей, прокладка кабеля</t>
  </si>
  <si>
    <t>Ремонт кровли, завоз песка</t>
  </si>
  <si>
    <t>Ремонт ступеней входа в подвал</t>
  </si>
  <si>
    <t>Смена канализационной трубы в подвале Ду110</t>
  </si>
  <si>
    <t>2. Всего за период с 01.01.2018 г по 30.09.2018 г. выполненно работ (оказанно услуг) на общую сумму 787925 (семьсот восемьдесят семь тысяч девятьсот двадцать пять) рублей 00 коп.</t>
  </si>
  <si>
    <t>Ремонт кровли входа в подвал (КС-2)</t>
  </si>
  <si>
    <t>Смена канализационной трубы в подвале (КС-2)</t>
  </si>
  <si>
    <t>Сверхнормативные ОДН водоотведения</t>
  </si>
  <si>
    <t>Электроэнергия по счетчикам</t>
  </si>
  <si>
    <t xml:space="preserve">3. Задолженность населения на 01.01.2019 года составляет 86720,62 руб. За период с 01.01.2018 г. по 31.12.2018 г. начисленно жилым помещениям 754716,78 руб., полученно денедных средств за данный период 749708,65руб., резервный фонд начислено 126879 руб., поступило 114183,36 руб. </t>
  </si>
  <si>
    <t>"01" января 2019 г.</t>
  </si>
  <si>
    <t>Водоснабжение по нормативу</t>
  </si>
  <si>
    <r>
      <t xml:space="preserve">На 01.01.2019 года по нормативам в составе тарифа водоснабжение и водоотведение составляет 4775,83 руб., электроэнергия по нормативу в составе тарифа составляет 63142,42 руб. </t>
    </r>
    <r>
      <rPr>
        <u/>
        <sz val="11"/>
        <rFont val="Times New Roman"/>
        <family val="1"/>
        <charset val="204"/>
      </rPr>
      <t>Убыток от сверхнормативов ОДН составил 113503,99 руб</t>
    </r>
  </si>
  <si>
    <t>Смена трубопроводов</t>
  </si>
  <si>
    <t xml:space="preserve">Провайдарам начислено на 01.10.2018 года 8100 руб., поступило 7110 руб. </t>
  </si>
  <si>
    <t>Приобретение материалов для Теплосети</t>
  </si>
  <si>
    <t>2. Всего за период с 01.01.2018 г по 31.12.2018 г. выполненно работ (оказанно услуг) на общую сумму 1022367 (один миллион двадцать две тысячи триста шестьдесят семь) рублей 30 коп.</t>
  </si>
  <si>
    <t>Заделка и ремонт штукатурных проемов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</si>
</sst>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6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opLeftCell="A14" workbookViewId="0">
      <selection activeCell="A28" sqref="A28:E28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1" customWidth="1"/>
    <col min="7" max="7" width="11.140625" customWidth="1"/>
    <col min="8" max="8" width="10" bestFit="1" customWidth="1"/>
  </cols>
  <sheetData>
    <row r="1" spans="1:7" ht="15.75">
      <c r="A1" s="39" t="s">
        <v>0</v>
      </c>
      <c r="B1" s="39"/>
      <c r="C1" s="39"/>
      <c r="D1" s="39"/>
      <c r="E1" s="39"/>
    </row>
    <row r="2" spans="1:7" ht="30.75" customHeight="1">
      <c r="A2" s="40" t="s">
        <v>1</v>
      </c>
      <c r="B2" s="40"/>
      <c r="C2" s="40"/>
      <c r="D2" s="40"/>
      <c r="E2" s="40"/>
    </row>
    <row r="3" spans="1:7">
      <c r="A3" s="1"/>
      <c r="B3" s="1"/>
      <c r="C3" s="1"/>
      <c r="D3" s="1"/>
      <c r="E3" s="2"/>
    </row>
    <row r="4" spans="1:7">
      <c r="A4" s="3" t="s">
        <v>2</v>
      </c>
      <c r="B4" s="1"/>
      <c r="C4" s="1"/>
      <c r="D4" s="41" t="s">
        <v>3</v>
      </c>
      <c r="E4" s="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36" t="s">
        <v>33</v>
      </c>
      <c r="B7" s="36"/>
      <c r="C7" s="36"/>
      <c r="D7" s="36"/>
      <c r="E7" s="36"/>
    </row>
    <row r="8" spans="1:7">
      <c r="A8" s="4"/>
      <c r="B8" s="4"/>
      <c r="C8" s="4"/>
      <c r="D8" s="4"/>
      <c r="E8" s="5"/>
    </row>
    <row r="9" spans="1:7" ht="45.75" customHeight="1">
      <c r="A9" s="36" t="s">
        <v>34</v>
      </c>
      <c r="B9" s="36"/>
      <c r="C9" s="36"/>
      <c r="D9" s="36"/>
      <c r="E9" s="36"/>
    </row>
    <row r="10" spans="1:7" ht="15.75" thickBot="1">
      <c r="A10" s="6"/>
      <c r="B10" s="6"/>
      <c r="C10" s="6"/>
      <c r="D10" s="6"/>
      <c r="E10" s="7"/>
      <c r="G10">
        <v>4229.3</v>
      </c>
    </row>
    <row r="11" spans="1:7" ht="75">
      <c r="A11" s="16" t="s">
        <v>4</v>
      </c>
      <c r="B11" s="17" t="s">
        <v>5</v>
      </c>
      <c r="C11" s="17" t="s">
        <v>6</v>
      </c>
      <c r="D11" s="18" t="s">
        <v>7</v>
      </c>
      <c r="E11" s="19" t="s">
        <v>8</v>
      </c>
    </row>
    <row r="12" spans="1:7" ht="45.75" customHeight="1">
      <c r="A12" s="20" t="s">
        <v>30</v>
      </c>
      <c r="B12" s="8" t="s">
        <v>9</v>
      </c>
      <c r="C12" s="8" t="s">
        <v>10</v>
      </c>
      <c r="D12" s="9">
        <v>0.4</v>
      </c>
      <c r="E12" s="21">
        <f>D12*$G$10*3</f>
        <v>5075.1600000000008</v>
      </c>
    </row>
    <row r="13" spans="1:7" ht="54.75" customHeight="1">
      <c r="A13" s="15" t="s">
        <v>29</v>
      </c>
      <c r="B13" s="8" t="s">
        <v>9</v>
      </c>
      <c r="C13" s="8" t="s">
        <v>10</v>
      </c>
      <c r="D13" s="9">
        <v>0.48</v>
      </c>
      <c r="E13" s="21">
        <f t="shared" ref="E13:E22" si="0">D13*$G$10*3</f>
        <v>6090.192</v>
      </c>
    </row>
    <row r="14" spans="1:7" ht="25.5">
      <c r="A14" s="22" t="s">
        <v>32</v>
      </c>
      <c r="B14" s="8" t="s">
        <v>9</v>
      </c>
      <c r="C14" s="8" t="s">
        <v>10</v>
      </c>
      <c r="D14" s="9">
        <v>0.41</v>
      </c>
      <c r="E14" s="21">
        <f t="shared" si="0"/>
        <v>5202.0389999999998</v>
      </c>
    </row>
    <row r="15" spans="1:7" ht="38.25">
      <c r="A15" s="15" t="s">
        <v>28</v>
      </c>
      <c r="B15" s="8" t="s">
        <v>9</v>
      </c>
      <c r="C15" s="8" t="s">
        <v>10</v>
      </c>
      <c r="D15" s="9">
        <v>1.04</v>
      </c>
      <c r="E15" s="21">
        <f t="shared" si="0"/>
        <v>13195.416000000001</v>
      </c>
    </row>
    <row r="16" spans="1:7">
      <c r="A16" s="23" t="s">
        <v>12</v>
      </c>
      <c r="B16" s="8" t="s">
        <v>9</v>
      </c>
      <c r="C16" s="8" t="s">
        <v>10</v>
      </c>
      <c r="D16" s="9">
        <v>0.16</v>
      </c>
      <c r="E16" s="21">
        <f t="shared" si="0"/>
        <v>2030.0639999999999</v>
      </c>
    </row>
    <row r="17" spans="1:8" ht="25.5">
      <c r="A17" s="23" t="s">
        <v>11</v>
      </c>
      <c r="B17" s="8" t="s">
        <v>40</v>
      </c>
      <c r="C17" s="8" t="s">
        <v>10</v>
      </c>
      <c r="D17" s="8">
        <v>3.75</v>
      </c>
      <c r="E17" s="21">
        <f t="shared" si="0"/>
        <v>47579.625</v>
      </c>
    </row>
    <row r="18" spans="1:8">
      <c r="A18" s="23" t="s">
        <v>31</v>
      </c>
      <c r="B18" s="8" t="s">
        <v>9</v>
      </c>
      <c r="C18" s="8" t="s">
        <v>10</v>
      </c>
      <c r="D18" s="9">
        <v>3.48</v>
      </c>
      <c r="E18" s="21">
        <f t="shared" si="0"/>
        <v>44153.892</v>
      </c>
    </row>
    <row r="19" spans="1:8" ht="25.5">
      <c r="A19" s="23" t="s">
        <v>13</v>
      </c>
      <c r="B19" s="8" t="s">
        <v>14</v>
      </c>
      <c r="C19" s="8" t="s">
        <v>10</v>
      </c>
      <c r="D19" s="9">
        <v>0.89</v>
      </c>
      <c r="E19" s="21">
        <f t="shared" si="0"/>
        <v>11292.231</v>
      </c>
    </row>
    <row r="20" spans="1:8" ht="25.5">
      <c r="A20" s="15" t="s">
        <v>35</v>
      </c>
      <c r="B20" s="8" t="s">
        <v>9</v>
      </c>
      <c r="C20" s="8" t="s">
        <v>10</v>
      </c>
      <c r="D20" s="10">
        <v>1.59</v>
      </c>
      <c r="E20" s="21">
        <f t="shared" si="0"/>
        <v>20173.761000000002</v>
      </c>
    </row>
    <row r="21" spans="1:8" ht="25.5">
      <c r="A21" s="23" t="s">
        <v>15</v>
      </c>
      <c r="B21" s="8" t="s">
        <v>14</v>
      </c>
      <c r="C21" s="8" t="s">
        <v>10</v>
      </c>
      <c r="D21" s="8">
        <v>0.32</v>
      </c>
      <c r="E21" s="21">
        <f t="shared" si="0"/>
        <v>4060.1279999999997</v>
      </c>
    </row>
    <row r="22" spans="1:8" ht="25.5">
      <c r="A22" s="23" t="s">
        <v>16</v>
      </c>
      <c r="B22" s="8" t="s">
        <v>9</v>
      </c>
      <c r="C22" s="8" t="s">
        <v>10</v>
      </c>
      <c r="D22" s="8">
        <v>2.2799999999999998</v>
      </c>
      <c r="E22" s="21">
        <f t="shared" si="0"/>
        <v>28928.412</v>
      </c>
    </row>
    <row r="23" spans="1:8" ht="25.5">
      <c r="A23" s="15" t="s">
        <v>37</v>
      </c>
      <c r="B23" s="8"/>
      <c r="C23" s="8"/>
      <c r="D23" s="8"/>
      <c r="E23" s="24">
        <v>26353.32</v>
      </c>
    </row>
    <row r="24" spans="1:8" ht="25.5">
      <c r="A24" s="15" t="s">
        <v>38</v>
      </c>
      <c r="B24" s="8"/>
      <c r="C24" s="8"/>
      <c r="D24" s="8"/>
      <c r="E24" s="24">
        <v>1136</v>
      </c>
    </row>
    <row r="25" spans="1:8">
      <c r="A25" s="15" t="s">
        <v>39</v>
      </c>
      <c r="B25" s="8"/>
      <c r="C25" s="8"/>
      <c r="D25" s="8"/>
      <c r="E25" s="24">
        <v>849</v>
      </c>
    </row>
    <row r="26" spans="1:8" ht="19.5" thickBot="1">
      <c r="A26" s="25" t="s">
        <v>17</v>
      </c>
      <c r="B26" s="26"/>
      <c r="C26" s="26"/>
      <c r="D26" s="27"/>
      <c r="E26" s="28">
        <f>SUM(E12:E25)</f>
        <v>216119.24000000002</v>
      </c>
      <c r="G26" s="12"/>
      <c r="H26" s="12"/>
    </row>
    <row r="27" spans="1:8">
      <c r="A27" s="6"/>
      <c r="B27" s="6"/>
      <c r="C27" s="6"/>
      <c r="D27" s="6"/>
      <c r="E27" s="7"/>
    </row>
    <row r="28" spans="1:8" ht="33" customHeight="1">
      <c r="A28" s="36" t="s">
        <v>41</v>
      </c>
      <c r="B28" s="36"/>
      <c r="C28" s="36"/>
      <c r="D28" s="36"/>
      <c r="E28" s="36"/>
    </row>
    <row r="29" spans="1:8">
      <c r="A29" s="13"/>
      <c r="B29" s="13"/>
      <c r="C29" s="13"/>
      <c r="D29" s="13"/>
      <c r="E29" s="14"/>
    </row>
    <row r="30" spans="1:8" ht="46.5" customHeight="1">
      <c r="A30" s="36" t="s">
        <v>36</v>
      </c>
      <c r="B30" s="36"/>
      <c r="C30" s="36"/>
      <c r="D30" s="36"/>
      <c r="E30" s="36"/>
    </row>
    <row r="31" spans="1:8">
      <c r="A31" s="6"/>
      <c r="B31" s="6"/>
      <c r="C31" s="6"/>
      <c r="D31" s="6"/>
      <c r="E31" s="7"/>
    </row>
    <row r="32" spans="1:8" ht="15" customHeight="1">
      <c r="A32" s="36" t="s">
        <v>18</v>
      </c>
      <c r="B32" s="36"/>
      <c r="C32" s="36"/>
      <c r="D32" s="36"/>
      <c r="E32" s="36"/>
    </row>
    <row r="33" spans="1:5">
      <c r="A33" s="6"/>
      <c r="B33" s="6"/>
      <c r="C33" s="6"/>
      <c r="D33" s="6"/>
      <c r="E33" s="7"/>
    </row>
    <row r="34" spans="1:5">
      <c r="A34" s="37" t="s">
        <v>19</v>
      </c>
      <c r="B34" s="37"/>
      <c r="C34" s="37"/>
      <c r="D34" s="37"/>
      <c r="E34" s="37"/>
    </row>
    <row r="35" spans="1:5">
      <c r="A35" s="6"/>
      <c r="B35" s="6"/>
      <c r="C35" s="6"/>
      <c r="D35" s="6"/>
      <c r="E35" s="7"/>
    </row>
    <row r="36" spans="1:5" ht="26.25" customHeight="1">
      <c r="A36" s="36" t="s">
        <v>20</v>
      </c>
      <c r="B36" s="36"/>
      <c r="C36" s="36"/>
      <c r="D36" s="36"/>
      <c r="E36" s="36"/>
    </row>
    <row r="37" spans="1:5">
      <c r="A37" s="6"/>
      <c r="B37" s="6"/>
      <c r="C37" s="6"/>
      <c r="D37" s="6"/>
      <c r="E37" s="7"/>
    </row>
    <row r="38" spans="1:5">
      <c r="A38" s="6"/>
      <c r="B38" s="6"/>
      <c r="C38" s="6"/>
      <c r="D38" s="6"/>
      <c r="E38" s="7"/>
    </row>
    <row r="39" spans="1:5">
      <c r="A39" s="38" t="s">
        <v>21</v>
      </c>
      <c r="B39" s="38"/>
      <c r="C39" s="38"/>
      <c r="D39" s="38"/>
      <c r="E39" s="38"/>
    </row>
    <row r="40" spans="1:5">
      <c r="A40" s="6"/>
      <c r="B40" s="6"/>
      <c r="C40" s="6"/>
      <c r="D40" s="6"/>
      <c r="E40" s="7"/>
    </row>
    <row r="41" spans="1:5">
      <c r="A41" s="6" t="s">
        <v>22</v>
      </c>
      <c r="B41" s="6" t="s">
        <v>23</v>
      </c>
      <c r="C41" s="6"/>
      <c r="D41" s="6"/>
      <c r="E41" s="7" t="s">
        <v>24</v>
      </c>
    </row>
    <row r="42" spans="1:5">
      <c r="A42" s="6"/>
      <c r="B42" s="35" t="s">
        <v>25</v>
      </c>
      <c r="C42" s="35"/>
      <c r="D42" s="35"/>
      <c r="E42" s="7" t="s">
        <v>26</v>
      </c>
    </row>
    <row r="43" spans="1:5">
      <c r="A43" s="6"/>
      <c r="B43" s="6"/>
      <c r="C43" s="6"/>
      <c r="D43" s="6"/>
      <c r="E43" s="7"/>
    </row>
    <row r="44" spans="1:5">
      <c r="A44" s="6"/>
      <c r="B44" s="6"/>
      <c r="C44" s="6"/>
      <c r="D44" s="6"/>
      <c r="E44" s="7"/>
    </row>
    <row r="45" spans="1:5">
      <c r="A45" s="6" t="s">
        <v>27</v>
      </c>
      <c r="B45" s="6" t="s">
        <v>23</v>
      </c>
      <c r="C45" s="6"/>
      <c r="D45" s="6"/>
      <c r="E45" s="7" t="s">
        <v>24</v>
      </c>
    </row>
    <row r="46" spans="1:5">
      <c r="A46" s="6"/>
      <c r="B46" s="35" t="s">
        <v>25</v>
      </c>
      <c r="C46" s="35"/>
      <c r="D46" s="35"/>
      <c r="E46" s="7" t="s">
        <v>26</v>
      </c>
    </row>
    <row r="47" spans="1:5">
      <c r="A47" s="6"/>
      <c r="B47" s="6"/>
      <c r="C47" s="6"/>
      <c r="D47" s="6"/>
      <c r="E47" s="7"/>
    </row>
  </sheetData>
  <mergeCells count="13">
    <mergeCell ref="A28:E28"/>
    <mergeCell ref="A1:E1"/>
    <mergeCell ref="A2:E2"/>
    <mergeCell ref="D4:E4"/>
    <mergeCell ref="A7:E7"/>
    <mergeCell ref="A9:E9"/>
    <mergeCell ref="B46:D46"/>
    <mergeCell ref="A30:E30"/>
    <mergeCell ref="A32:E32"/>
    <mergeCell ref="A34:E34"/>
    <mergeCell ref="A36:E36"/>
    <mergeCell ref="A39:E39"/>
    <mergeCell ref="B42:D42"/>
  </mergeCells>
  <phoneticPr fontId="0" type="noConversion"/>
  <pageMargins left="0.22" right="0.21" top="0.16" bottom="0.22" header="0.16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D5" sqref="D5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1" customWidth="1"/>
    <col min="7" max="7" width="11.140625" customWidth="1"/>
    <col min="8" max="8" width="10" bestFit="1" customWidth="1"/>
  </cols>
  <sheetData>
    <row r="1" spans="1:7" ht="15.75">
      <c r="A1" s="39" t="s">
        <v>0</v>
      </c>
      <c r="B1" s="39"/>
      <c r="C1" s="39"/>
      <c r="D1" s="39"/>
      <c r="E1" s="39"/>
    </row>
    <row r="2" spans="1:7" ht="30.75" customHeight="1">
      <c r="A2" s="40" t="s">
        <v>1</v>
      </c>
      <c r="B2" s="40"/>
      <c r="C2" s="40"/>
      <c r="D2" s="40"/>
      <c r="E2" s="40"/>
    </row>
    <row r="3" spans="1:7">
      <c r="A3" s="1"/>
      <c r="B3" s="1"/>
      <c r="C3" s="1"/>
      <c r="D3" s="1"/>
      <c r="E3" s="2"/>
    </row>
    <row r="4" spans="1:7">
      <c r="A4" s="29" t="s">
        <v>2</v>
      </c>
      <c r="B4" s="1"/>
      <c r="C4" s="1"/>
      <c r="D4" s="42" t="s">
        <v>47</v>
      </c>
      <c r="E4" s="42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36" t="s">
        <v>43</v>
      </c>
      <c r="B7" s="36"/>
      <c r="C7" s="36"/>
      <c r="D7" s="36"/>
      <c r="E7" s="36"/>
    </row>
    <row r="8" spans="1:7">
      <c r="A8" s="4"/>
      <c r="B8" s="4"/>
      <c r="C8" s="4"/>
      <c r="D8" s="4"/>
      <c r="E8" s="5"/>
    </row>
    <row r="9" spans="1:7" ht="45.75" customHeight="1">
      <c r="A9" s="36" t="s">
        <v>34</v>
      </c>
      <c r="B9" s="36"/>
      <c r="C9" s="36"/>
      <c r="D9" s="36"/>
      <c r="E9" s="36"/>
    </row>
    <row r="10" spans="1:7" ht="15.75" thickBot="1">
      <c r="A10" s="6"/>
      <c r="B10" s="6"/>
      <c r="C10" s="6"/>
      <c r="D10" s="6"/>
      <c r="E10" s="7"/>
      <c r="G10">
        <v>4229.3</v>
      </c>
    </row>
    <row r="11" spans="1:7" ht="75">
      <c r="A11" s="16" t="s">
        <v>4</v>
      </c>
      <c r="B11" s="17" t="s">
        <v>5</v>
      </c>
      <c r="C11" s="17" t="s">
        <v>6</v>
      </c>
      <c r="D11" s="18" t="s">
        <v>7</v>
      </c>
      <c r="E11" s="19" t="s">
        <v>8</v>
      </c>
    </row>
    <row r="12" spans="1:7" ht="45.75" customHeight="1">
      <c r="A12" s="20" t="s">
        <v>30</v>
      </c>
      <c r="B12" s="8" t="s">
        <v>9</v>
      </c>
      <c r="C12" s="8" t="s">
        <v>10</v>
      </c>
      <c r="D12" s="9">
        <v>0.4</v>
      </c>
      <c r="E12" s="21">
        <f>D12*$G$10*6</f>
        <v>10150.320000000002</v>
      </c>
    </row>
    <row r="13" spans="1:7" ht="54.75" customHeight="1">
      <c r="A13" s="15" t="s">
        <v>29</v>
      </c>
      <c r="B13" s="8" t="s">
        <v>9</v>
      </c>
      <c r="C13" s="8" t="s">
        <v>10</v>
      </c>
      <c r="D13" s="9">
        <v>0.48</v>
      </c>
      <c r="E13" s="21">
        <f t="shared" ref="E13:E22" si="0">D13*$G$10*6</f>
        <v>12180.384</v>
      </c>
    </row>
    <row r="14" spans="1:7" ht="25.5">
      <c r="A14" s="22" t="s">
        <v>32</v>
      </c>
      <c r="B14" s="8" t="s">
        <v>9</v>
      </c>
      <c r="C14" s="8" t="s">
        <v>10</v>
      </c>
      <c r="D14" s="9">
        <v>0.41</v>
      </c>
      <c r="E14" s="21">
        <f t="shared" si="0"/>
        <v>10404.078</v>
      </c>
    </row>
    <row r="15" spans="1:7" ht="38.25">
      <c r="A15" s="15" t="s">
        <v>28</v>
      </c>
      <c r="B15" s="8" t="s">
        <v>9</v>
      </c>
      <c r="C15" s="8" t="s">
        <v>10</v>
      </c>
      <c r="D15" s="9">
        <v>1.04</v>
      </c>
      <c r="E15" s="21">
        <f t="shared" si="0"/>
        <v>26390.832000000002</v>
      </c>
    </row>
    <row r="16" spans="1:7">
      <c r="A16" s="23" t="s">
        <v>12</v>
      </c>
      <c r="B16" s="8" t="s">
        <v>9</v>
      </c>
      <c r="C16" s="8" t="s">
        <v>10</v>
      </c>
      <c r="D16" s="9">
        <v>0.16</v>
      </c>
      <c r="E16" s="21">
        <f t="shared" si="0"/>
        <v>4060.1279999999997</v>
      </c>
    </row>
    <row r="17" spans="1:8" ht="25.5">
      <c r="A17" s="23" t="s">
        <v>11</v>
      </c>
      <c r="B17" s="8" t="s">
        <v>40</v>
      </c>
      <c r="C17" s="8" t="s">
        <v>10</v>
      </c>
      <c r="D17" s="8">
        <v>3.75</v>
      </c>
      <c r="E17" s="21">
        <f t="shared" si="0"/>
        <v>95159.25</v>
      </c>
    </row>
    <row r="18" spans="1:8">
      <c r="A18" s="23" t="s">
        <v>31</v>
      </c>
      <c r="B18" s="8" t="s">
        <v>9</v>
      </c>
      <c r="C18" s="8" t="s">
        <v>10</v>
      </c>
      <c r="D18" s="9">
        <v>3.48</v>
      </c>
      <c r="E18" s="21">
        <f t="shared" si="0"/>
        <v>88307.784</v>
      </c>
    </row>
    <row r="19" spans="1:8" ht="25.5">
      <c r="A19" s="23" t="s">
        <v>13</v>
      </c>
      <c r="B19" s="8" t="s">
        <v>14</v>
      </c>
      <c r="C19" s="8" t="s">
        <v>10</v>
      </c>
      <c r="D19" s="9">
        <v>0.89</v>
      </c>
      <c r="E19" s="21">
        <f t="shared" si="0"/>
        <v>22584.462</v>
      </c>
    </row>
    <row r="20" spans="1:8" ht="25.5">
      <c r="A20" s="15" t="s">
        <v>35</v>
      </c>
      <c r="B20" s="8" t="s">
        <v>9</v>
      </c>
      <c r="C20" s="8" t="s">
        <v>10</v>
      </c>
      <c r="D20" s="10">
        <v>1.59</v>
      </c>
      <c r="E20" s="21">
        <f t="shared" si="0"/>
        <v>40347.522000000004</v>
      </c>
    </row>
    <row r="21" spans="1:8" ht="25.5">
      <c r="A21" s="23" t="s">
        <v>15</v>
      </c>
      <c r="B21" s="8" t="s">
        <v>14</v>
      </c>
      <c r="C21" s="8" t="s">
        <v>10</v>
      </c>
      <c r="D21" s="8">
        <v>0.32</v>
      </c>
      <c r="E21" s="21">
        <f t="shared" si="0"/>
        <v>8120.2559999999994</v>
      </c>
    </row>
    <row r="22" spans="1:8" ht="25.5">
      <c r="A22" s="23" t="s">
        <v>16</v>
      </c>
      <c r="B22" s="8" t="s">
        <v>9</v>
      </c>
      <c r="C22" s="8" t="s">
        <v>10</v>
      </c>
      <c r="D22" s="8">
        <v>2.2799999999999998</v>
      </c>
      <c r="E22" s="21">
        <f t="shared" si="0"/>
        <v>57856.824000000001</v>
      </c>
    </row>
    <row r="23" spans="1:8" ht="25.5">
      <c r="A23" s="15" t="s">
        <v>45</v>
      </c>
      <c r="B23" s="8"/>
      <c r="C23" s="8"/>
      <c r="D23" s="8"/>
      <c r="E23" s="24">
        <f>49562.47+18602.99</f>
        <v>68165.460000000006</v>
      </c>
    </row>
    <row r="24" spans="1:8" ht="25.5">
      <c r="A24" s="15" t="s">
        <v>38</v>
      </c>
      <c r="B24" s="8"/>
      <c r="C24" s="8"/>
      <c r="D24" s="8"/>
      <c r="E24" s="24">
        <v>1136</v>
      </c>
    </row>
    <row r="25" spans="1:8">
      <c r="A25" s="15" t="s">
        <v>39</v>
      </c>
      <c r="B25" s="8"/>
      <c r="C25" s="8"/>
      <c r="D25" s="8"/>
      <c r="E25" s="24">
        <v>849</v>
      </c>
    </row>
    <row r="26" spans="1:8">
      <c r="A26" s="15" t="s">
        <v>42</v>
      </c>
      <c r="B26" s="30"/>
      <c r="C26" s="30"/>
      <c r="D26" s="30"/>
      <c r="E26" s="31">
        <v>24534</v>
      </c>
    </row>
    <row r="27" spans="1:8">
      <c r="A27" s="15" t="s">
        <v>39</v>
      </c>
      <c r="B27" s="30"/>
      <c r="C27" s="30"/>
      <c r="D27" s="30"/>
      <c r="E27" s="31">
        <v>2969</v>
      </c>
    </row>
    <row r="28" spans="1:8" ht="19.5" thickBot="1">
      <c r="A28" s="25" t="s">
        <v>17</v>
      </c>
      <c r="B28" s="26"/>
      <c r="C28" s="26"/>
      <c r="D28" s="27"/>
      <c r="E28" s="28">
        <f>SUM(E12:E27)</f>
        <v>473215.30000000005</v>
      </c>
      <c r="G28" s="12"/>
      <c r="H28" s="12"/>
    </row>
    <row r="29" spans="1:8">
      <c r="A29" s="6"/>
      <c r="B29" s="6"/>
      <c r="C29" s="6"/>
      <c r="D29" s="6"/>
      <c r="E29" s="7"/>
    </row>
    <row r="30" spans="1:8" ht="33" customHeight="1">
      <c r="A30" s="36" t="s">
        <v>46</v>
      </c>
      <c r="B30" s="36"/>
      <c r="C30" s="36"/>
      <c r="D30" s="36"/>
      <c r="E30" s="36"/>
    </row>
    <row r="31" spans="1:8">
      <c r="A31" s="13"/>
      <c r="B31" s="13"/>
      <c r="C31" s="13"/>
      <c r="D31" s="13"/>
      <c r="E31" s="14"/>
    </row>
    <row r="32" spans="1:8" ht="46.5" customHeight="1">
      <c r="A32" s="36" t="s">
        <v>44</v>
      </c>
      <c r="B32" s="36"/>
      <c r="C32" s="36"/>
      <c r="D32" s="36"/>
      <c r="E32" s="36"/>
    </row>
    <row r="33" spans="1:5">
      <c r="A33" s="6"/>
      <c r="B33" s="6"/>
      <c r="C33" s="6"/>
      <c r="D33" s="6"/>
      <c r="E33" s="7"/>
    </row>
    <row r="34" spans="1:5" ht="15" customHeight="1">
      <c r="A34" s="36" t="s">
        <v>18</v>
      </c>
      <c r="B34" s="36"/>
      <c r="C34" s="36"/>
      <c r="D34" s="36"/>
      <c r="E34" s="36"/>
    </row>
    <row r="35" spans="1:5">
      <c r="A35" s="6"/>
      <c r="B35" s="6"/>
      <c r="C35" s="6"/>
      <c r="D35" s="6"/>
      <c r="E35" s="7"/>
    </row>
    <row r="36" spans="1:5">
      <c r="A36" s="37" t="s">
        <v>19</v>
      </c>
      <c r="B36" s="37"/>
      <c r="C36" s="37"/>
      <c r="D36" s="37"/>
      <c r="E36" s="37"/>
    </row>
    <row r="37" spans="1:5">
      <c r="A37" s="6"/>
      <c r="B37" s="6"/>
      <c r="C37" s="6"/>
      <c r="D37" s="6"/>
      <c r="E37" s="7"/>
    </row>
    <row r="38" spans="1:5" ht="26.25" customHeight="1">
      <c r="A38" s="36" t="s">
        <v>20</v>
      </c>
      <c r="B38" s="36"/>
      <c r="C38" s="36"/>
      <c r="D38" s="36"/>
      <c r="E38" s="36"/>
    </row>
    <row r="39" spans="1:5">
      <c r="A39" s="6"/>
      <c r="B39" s="6"/>
      <c r="C39" s="6"/>
      <c r="D39" s="6"/>
      <c r="E39" s="7"/>
    </row>
    <row r="40" spans="1:5">
      <c r="A40" s="6"/>
      <c r="B40" s="6"/>
      <c r="C40" s="6"/>
      <c r="D40" s="6"/>
      <c r="E40" s="7"/>
    </row>
    <row r="41" spans="1:5">
      <c r="A41" s="38" t="s">
        <v>21</v>
      </c>
      <c r="B41" s="38"/>
      <c r="C41" s="38"/>
      <c r="D41" s="38"/>
      <c r="E41" s="38"/>
    </row>
    <row r="42" spans="1:5">
      <c r="A42" s="6"/>
      <c r="B42" s="6"/>
      <c r="C42" s="6"/>
      <c r="D42" s="6"/>
      <c r="E42" s="7"/>
    </row>
    <row r="43" spans="1:5">
      <c r="A43" s="6" t="s">
        <v>22</v>
      </c>
      <c r="B43" s="6" t="s">
        <v>23</v>
      </c>
      <c r="C43" s="6"/>
      <c r="D43" s="6"/>
      <c r="E43" s="7" t="s">
        <v>24</v>
      </c>
    </row>
    <row r="44" spans="1:5">
      <c r="A44" s="6"/>
      <c r="B44" s="35" t="s">
        <v>25</v>
      </c>
      <c r="C44" s="35"/>
      <c r="D44" s="35"/>
      <c r="E44" s="7" t="s">
        <v>26</v>
      </c>
    </row>
    <row r="45" spans="1:5">
      <c r="A45" s="6"/>
      <c r="B45" s="6"/>
      <c r="C45" s="6"/>
      <c r="D45" s="6"/>
      <c r="E45" s="7"/>
    </row>
    <row r="46" spans="1:5">
      <c r="A46" s="6"/>
      <c r="B46" s="6"/>
      <c r="C46" s="6"/>
      <c r="D46" s="6"/>
      <c r="E46" s="7"/>
    </row>
    <row r="47" spans="1:5">
      <c r="A47" s="6" t="s">
        <v>27</v>
      </c>
      <c r="B47" s="6" t="s">
        <v>23</v>
      </c>
      <c r="C47" s="6"/>
      <c r="D47" s="6"/>
      <c r="E47" s="7" t="s">
        <v>24</v>
      </c>
    </row>
    <row r="48" spans="1:5">
      <c r="A48" s="6"/>
      <c r="B48" s="35" t="s">
        <v>25</v>
      </c>
      <c r="C48" s="35"/>
      <c r="D48" s="35"/>
      <c r="E48" s="7" t="s">
        <v>26</v>
      </c>
    </row>
    <row r="49" spans="1:5">
      <c r="A49" s="6"/>
      <c r="B49" s="6"/>
      <c r="C49" s="6"/>
      <c r="D49" s="6"/>
      <c r="E49" s="7"/>
    </row>
  </sheetData>
  <mergeCells count="13">
    <mergeCell ref="B48:D48"/>
    <mergeCell ref="A32:E32"/>
    <mergeCell ref="A34:E34"/>
    <mergeCell ref="A36:E36"/>
    <mergeCell ref="A38:E38"/>
    <mergeCell ref="A41:E41"/>
    <mergeCell ref="B44:D44"/>
    <mergeCell ref="A30:E30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topLeftCell="A16" workbookViewId="0">
      <selection activeCell="A24" sqref="A24:E24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1" customWidth="1"/>
    <col min="7" max="7" width="11.140625" customWidth="1"/>
    <col min="8" max="8" width="10" bestFit="1" customWidth="1"/>
  </cols>
  <sheetData>
    <row r="1" spans="1:7" ht="15.75">
      <c r="A1" s="39" t="s">
        <v>0</v>
      </c>
      <c r="B1" s="39"/>
      <c r="C1" s="39"/>
      <c r="D1" s="39"/>
      <c r="E1" s="39"/>
    </row>
    <row r="2" spans="1:7" ht="30.75" customHeight="1">
      <c r="A2" s="40" t="s">
        <v>1</v>
      </c>
      <c r="B2" s="40"/>
      <c r="C2" s="40"/>
      <c r="D2" s="40"/>
      <c r="E2" s="40"/>
    </row>
    <row r="3" spans="1:7">
      <c r="A3" s="1"/>
      <c r="B3" s="1"/>
      <c r="C3" s="1"/>
      <c r="D3" s="1"/>
      <c r="E3" s="2"/>
    </row>
    <row r="4" spans="1:7">
      <c r="A4" s="32" t="s">
        <v>2</v>
      </c>
      <c r="B4" s="1"/>
      <c r="C4" s="1"/>
      <c r="D4" s="42" t="s">
        <v>48</v>
      </c>
      <c r="E4" s="42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36" t="s">
        <v>43</v>
      </c>
      <c r="B7" s="36"/>
      <c r="C7" s="36"/>
      <c r="D7" s="36"/>
      <c r="E7" s="36"/>
    </row>
    <row r="8" spans="1:7">
      <c r="A8" s="4"/>
      <c r="B8" s="4"/>
      <c r="C8" s="4"/>
      <c r="D8" s="4"/>
      <c r="E8" s="5"/>
    </row>
    <row r="9" spans="1:7" ht="45.75" customHeight="1">
      <c r="A9" s="36" t="s">
        <v>34</v>
      </c>
      <c r="B9" s="36"/>
      <c r="C9" s="36"/>
      <c r="D9" s="36"/>
      <c r="E9" s="36"/>
    </row>
    <row r="10" spans="1:7" ht="15.75" thickBot="1">
      <c r="A10" s="6"/>
      <c r="B10" s="6"/>
      <c r="C10" s="6"/>
      <c r="D10" s="6"/>
      <c r="E10" s="7"/>
      <c r="G10">
        <v>4229.3</v>
      </c>
    </row>
    <row r="11" spans="1:7" ht="75">
      <c r="A11" s="16" t="s">
        <v>4</v>
      </c>
      <c r="B11" s="17" t="s">
        <v>5</v>
      </c>
      <c r="C11" s="17" t="s">
        <v>6</v>
      </c>
      <c r="D11" s="18" t="s">
        <v>7</v>
      </c>
      <c r="E11" s="19" t="s">
        <v>8</v>
      </c>
    </row>
    <row r="12" spans="1:7" ht="45.75" customHeight="1">
      <c r="A12" s="20" t="s">
        <v>30</v>
      </c>
      <c r="B12" s="8" t="s">
        <v>9</v>
      </c>
      <c r="C12" s="8" t="s">
        <v>10</v>
      </c>
      <c r="D12" s="9">
        <v>0.4</v>
      </c>
      <c r="E12" s="21">
        <f>D12*$G$10*9</f>
        <v>15225.480000000003</v>
      </c>
    </row>
    <row r="13" spans="1:7" ht="54.75" customHeight="1">
      <c r="A13" s="15" t="s">
        <v>29</v>
      </c>
      <c r="B13" s="8" t="s">
        <v>9</v>
      </c>
      <c r="C13" s="8" t="s">
        <v>10</v>
      </c>
      <c r="D13" s="9">
        <v>0.48</v>
      </c>
      <c r="E13" s="21">
        <f t="shared" ref="E13:E22" si="0">D13*$G$10*9</f>
        <v>18270.576000000001</v>
      </c>
    </row>
    <row r="14" spans="1:7" ht="25.5">
      <c r="A14" s="22" t="s">
        <v>32</v>
      </c>
      <c r="B14" s="8" t="s">
        <v>9</v>
      </c>
      <c r="C14" s="8" t="s">
        <v>10</v>
      </c>
      <c r="D14" s="9">
        <v>0.41</v>
      </c>
      <c r="E14" s="21">
        <f t="shared" si="0"/>
        <v>15606.116999999998</v>
      </c>
    </row>
    <row r="15" spans="1:7" ht="38.25">
      <c r="A15" s="15" t="s">
        <v>28</v>
      </c>
      <c r="B15" s="8" t="s">
        <v>9</v>
      </c>
      <c r="C15" s="8" t="s">
        <v>10</v>
      </c>
      <c r="D15" s="9">
        <v>1.04</v>
      </c>
      <c r="E15" s="21">
        <f t="shared" si="0"/>
        <v>39586.248000000007</v>
      </c>
    </row>
    <row r="16" spans="1:7">
      <c r="A16" s="23" t="s">
        <v>12</v>
      </c>
      <c r="B16" s="8" t="s">
        <v>9</v>
      </c>
      <c r="C16" s="8" t="s">
        <v>10</v>
      </c>
      <c r="D16" s="9">
        <v>0.16</v>
      </c>
      <c r="E16" s="21">
        <f t="shared" si="0"/>
        <v>6090.192</v>
      </c>
    </row>
    <row r="17" spans="1:5" ht="25.5">
      <c r="A17" s="23" t="s">
        <v>11</v>
      </c>
      <c r="B17" s="8" t="s">
        <v>40</v>
      </c>
      <c r="C17" s="8" t="s">
        <v>10</v>
      </c>
      <c r="D17" s="8">
        <v>3.75</v>
      </c>
      <c r="E17" s="21">
        <f t="shared" si="0"/>
        <v>142738.875</v>
      </c>
    </row>
    <row r="18" spans="1:5">
      <c r="A18" s="23" t="s">
        <v>31</v>
      </c>
      <c r="B18" s="8" t="s">
        <v>9</v>
      </c>
      <c r="C18" s="8" t="s">
        <v>10</v>
      </c>
      <c r="D18" s="9">
        <v>3.48</v>
      </c>
      <c r="E18" s="21">
        <f t="shared" si="0"/>
        <v>132461.67600000001</v>
      </c>
    </row>
    <row r="19" spans="1:5" ht="25.5">
      <c r="A19" s="23" t="s">
        <v>13</v>
      </c>
      <c r="B19" s="8" t="s">
        <v>14</v>
      </c>
      <c r="C19" s="8" t="s">
        <v>10</v>
      </c>
      <c r="D19" s="9">
        <v>0.89</v>
      </c>
      <c r="E19" s="21">
        <f t="shared" si="0"/>
        <v>33876.692999999999</v>
      </c>
    </row>
    <row r="20" spans="1:5" ht="25.5">
      <c r="A20" s="15" t="s">
        <v>35</v>
      </c>
      <c r="B20" s="8" t="s">
        <v>9</v>
      </c>
      <c r="C20" s="8" t="s">
        <v>10</v>
      </c>
      <c r="D20" s="10">
        <v>1.59</v>
      </c>
      <c r="E20" s="21">
        <f t="shared" si="0"/>
        <v>60521.283000000003</v>
      </c>
    </row>
    <row r="21" spans="1:5" ht="25.5">
      <c r="A21" s="23" t="s">
        <v>15</v>
      </c>
      <c r="B21" s="8" t="s">
        <v>14</v>
      </c>
      <c r="C21" s="8" t="s">
        <v>10</v>
      </c>
      <c r="D21" s="8">
        <v>0.32</v>
      </c>
      <c r="E21" s="21">
        <f t="shared" si="0"/>
        <v>12180.384</v>
      </c>
    </row>
    <row r="22" spans="1:5" ht="25.5">
      <c r="A22" s="23" t="s">
        <v>16</v>
      </c>
      <c r="B22" s="8" t="s">
        <v>9</v>
      </c>
      <c r="C22" s="8" t="s">
        <v>10</v>
      </c>
      <c r="D22" s="8">
        <v>2.2799999999999998</v>
      </c>
      <c r="E22" s="21">
        <f t="shared" si="0"/>
        <v>86785.236000000004</v>
      </c>
    </row>
    <row r="23" spans="1:5" ht="25.5">
      <c r="A23" s="15" t="s">
        <v>45</v>
      </c>
      <c r="B23" s="8"/>
      <c r="C23" s="8"/>
      <c r="D23" s="8"/>
      <c r="E23" s="24">
        <v>99450.240000000005</v>
      </c>
    </row>
    <row r="24" spans="1:5">
      <c r="A24" s="15" t="s">
        <v>51</v>
      </c>
      <c r="B24" s="8"/>
      <c r="C24" s="8"/>
      <c r="D24" s="8"/>
      <c r="E24" s="24">
        <v>6850.53</v>
      </c>
    </row>
    <row r="25" spans="1:5">
      <c r="A25" s="15" t="s">
        <v>52</v>
      </c>
      <c r="B25" s="8"/>
      <c r="C25" s="8"/>
      <c r="D25" s="8"/>
      <c r="E25" s="24">
        <v>47065.47</v>
      </c>
    </row>
    <row r="26" spans="1:5" ht="25.5">
      <c r="A26" s="15" t="s">
        <v>38</v>
      </c>
      <c r="B26" s="8"/>
      <c r="C26" s="8"/>
      <c r="D26" s="8"/>
      <c r="E26" s="24">
        <v>1136</v>
      </c>
    </row>
    <row r="27" spans="1:5">
      <c r="A27" s="15" t="s">
        <v>39</v>
      </c>
      <c r="B27" s="8"/>
      <c r="C27" s="8"/>
      <c r="D27" s="8"/>
      <c r="E27" s="24">
        <v>849</v>
      </c>
    </row>
    <row r="28" spans="1:5">
      <c r="A28" s="15" t="s">
        <v>42</v>
      </c>
      <c r="B28" s="30"/>
      <c r="C28" s="30"/>
      <c r="D28" s="30"/>
      <c r="E28" s="31">
        <v>24534</v>
      </c>
    </row>
    <row r="29" spans="1:5">
      <c r="A29" s="15" t="s">
        <v>39</v>
      </c>
      <c r="B29" s="30"/>
      <c r="C29" s="30"/>
      <c r="D29" s="30"/>
      <c r="E29" s="31">
        <f>7959+2969</f>
        <v>10928</v>
      </c>
    </row>
    <row r="30" spans="1:5" ht="25.5">
      <c r="A30" s="33" t="s">
        <v>50</v>
      </c>
      <c r="B30" s="30"/>
      <c r="C30" s="30"/>
      <c r="D30" s="30"/>
      <c r="E30" s="31">
        <v>21152</v>
      </c>
    </row>
    <row r="31" spans="1:5" ht="25.5">
      <c r="A31" s="33" t="s">
        <v>53</v>
      </c>
      <c r="B31" s="30"/>
      <c r="C31" s="30"/>
      <c r="D31" s="30"/>
      <c r="E31" s="31">
        <f>383+3331+358</f>
        <v>4072</v>
      </c>
    </row>
    <row r="32" spans="1:5" ht="25.5">
      <c r="A32" s="33" t="s">
        <v>50</v>
      </c>
      <c r="B32" s="30"/>
      <c r="C32" s="30"/>
      <c r="D32" s="30"/>
      <c r="E32" s="31">
        <v>1008</v>
      </c>
    </row>
    <row r="33" spans="1:8">
      <c r="A33" s="33" t="s">
        <v>54</v>
      </c>
      <c r="B33" s="30"/>
      <c r="C33" s="30"/>
      <c r="D33" s="30"/>
      <c r="E33" s="31">
        <v>2132</v>
      </c>
    </row>
    <row r="34" spans="1:8">
      <c r="A34" s="33" t="s">
        <v>55</v>
      </c>
      <c r="B34" s="30"/>
      <c r="C34" s="30"/>
      <c r="D34" s="30"/>
      <c r="E34" s="31">
        <v>635</v>
      </c>
    </row>
    <row r="35" spans="1:8" ht="25.5">
      <c r="A35" s="33" t="s">
        <v>56</v>
      </c>
      <c r="B35" s="30"/>
      <c r="C35" s="30"/>
      <c r="D35" s="30"/>
      <c r="E35" s="31">
        <v>4770</v>
      </c>
    </row>
    <row r="36" spans="1:8" ht="19.5" thickBot="1">
      <c r="A36" s="25" t="s">
        <v>17</v>
      </c>
      <c r="B36" s="26"/>
      <c r="C36" s="26"/>
      <c r="D36" s="27"/>
      <c r="E36" s="28">
        <f>SUM(E12:E35)</f>
        <v>787925</v>
      </c>
      <c r="G36" s="12"/>
      <c r="H36" s="12"/>
    </row>
    <row r="37" spans="1:8">
      <c r="A37" s="6"/>
      <c r="B37" s="6"/>
      <c r="C37" s="6"/>
      <c r="D37" s="6"/>
      <c r="E37" s="7"/>
    </row>
    <row r="38" spans="1:8" ht="33" customHeight="1">
      <c r="A38" s="36" t="s">
        <v>57</v>
      </c>
      <c r="B38" s="36"/>
      <c r="C38" s="36"/>
      <c r="D38" s="36"/>
      <c r="E38" s="36"/>
    </row>
    <row r="39" spans="1:8">
      <c r="A39" s="13"/>
      <c r="B39" s="13"/>
      <c r="C39" s="13"/>
      <c r="D39" s="13"/>
      <c r="E39" s="14"/>
    </row>
    <row r="40" spans="1:8" ht="46.5" customHeight="1">
      <c r="A40" s="36" t="s">
        <v>49</v>
      </c>
      <c r="B40" s="36"/>
      <c r="C40" s="36"/>
      <c r="D40" s="36"/>
      <c r="E40" s="36"/>
    </row>
    <row r="41" spans="1:8">
      <c r="A41" s="6"/>
      <c r="B41" s="6"/>
      <c r="C41" s="6"/>
      <c r="D41" s="6"/>
      <c r="E41" s="7"/>
    </row>
    <row r="42" spans="1:8" ht="15" customHeight="1">
      <c r="A42" s="36" t="s">
        <v>18</v>
      </c>
      <c r="B42" s="36"/>
      <c r="C42" s="36"/>
      <c r="D42" s="36"/>
      <c r="E42" s="36"/>
    </row>
    <row r="43" spans="1:8">
      <c r="A43" s="6"/>
      <c r="B43" s="6"/>
      <c r="C43" s="6"/>
      <c r="D43" s="6"/>
      <c r="E43" s="7"/>
    </row>
    <row r="44" spans="1:8">
      <c r="A44" s="37" t="s">
        <v>19</v>
      </c>
      <c r="B44" s="37"/>
      <c r="C44" s="37"/>
      <c r="D44" s="37"/>
      <c r="E44" s="37"/>
    </row>
    <row r="45" spans="1:8">
      <c r="A45" s="6"/>
      <c r="B45" s="6"/>
      <c r="C45" s="6"/>
      <c r="D45" s="6"/>
      <c r="E45" s="7"/>
    </row>
    <row r="46" spans="1:8" ht="26.25" customHeight="1">
      <c r="A46" s="36" t="s">
        <v>20</v>
      </c>
      <c r="B46" s="36"/>
      <c r="C46" s="36"/>
      <c r="D46" s="36"/>
      <c r="E46" s="36"/>
    </row>
    <row r="47" spans="1:8">
      <c r="A47" s="6"/>
      <c r="B47" s="6"/>
      <c r="C47" s="6"/>
      <c r="D47" s="6"/>
      <c r="E47" s="7"/>
    </row>
    <row r="48" spans="1:8">
      <c r="A48" s="6"/>
      <c r="B48" s="6"/>
      <c r="C48" s="6"/>
      <c r="D48" s="6"/>
      <c r="E48" s="7"/>
    </row>
    <row r="49" spans="1:5">
      <c r="A49" s="38" t="s">
        <v>21</v>
      </c>
      <c r="B49" s="38"/>
      <c r="C49" s="38"/>
      <c r="D49" s="38"/>
      <c r="E49" s="38"/>
    </row>
    <row r="50" spans="1:5">
      <c r="A50" s="6"/>
      <c r="B50" s="6"/>
      <c r="C50" s="6"/>
      <c r="D50" s="6"/>
      <c r="E50" s="7"/>
    </row>
    <row r="51" spans="1:5">
      <c r="A51" s="6" t="s">
        <v>22</v>
      </c>
      <c r="B51" s="6" t="s">
        <v>23</v>
      </c>
      <c r="C51" s="6"/>
      <c r="D51" s="6"/>
      <c r="E51" s="7" t="s">
        <v>24</v>
      </c>
    </row>
    <row r="52" spans="1:5">
      <c r="A52" s="6"/>
      <c r="B52" s="35" t="s">
        <v>25</v>
      </c>
      <c r="C52" s="35"/>
      <c r="D52" s="35"/>
      <c r="E52" s="7" t="s">
        <v>26</v>
      </c>
    </row>
    <row r="53" spans="1:5">
      <c r="A53" s="6"/>
      <c r="B53" s="6"/>
      <c r="C53" s="6"/>
      <c r="D53" s="6"/>
      <c r="E53" s="7"/>
    </row>
    <row r="54" spans="1:5">
      <c r="A54" s="6"/>
      <c r="B54" s="6"/>
      <c r="C54" s="6"/>
      <c r="D54" s="6"/>
      <c r="E54" s="7"/>
    </row>
    <row r="55" spans="1:5">
      <c r="A55" s="6" t="s">
        <v>27</v>
      </c>
      <c r="B55" s="6" t="s">
        <v>23</v>
      </c>
      <c r="C55" s="6"/>
      <c r="D55" s="6"/>
      <c r="E55" s="7" t="s">
        <v>24</v>
      </c>
    </row>
    <row r="56" spans="1:5">
      <c r="A56" s="6"/>
      <c r="B56" s="35" t="s">
        <v>25</v>
      </c>
      <c r="C56" s="35"/>
      <c r="D56" s="35"/>
      <c r="E56" s="7" t="s">
        <v>26</v>
      </c>
    </row>
    <row r="57" spans="1:5">
      <c r="A57" s="6"/>
      <c r="B57" s="6"/>
      <c r="C57" s="6"/>
      <c r="D57" s="6"/>
      <c r="E57" s="7"/>
    </row>
  </sheetData>
  <mergeCells count="13">
    <mergeCell ref="A38:E38"/>
    <mergeCell ref="A1:E1"/>
    <mergeCell ref="A2:E2"/>
    <mergeCell ref="D4:E4"/>
    <mergeCell ref="A7:E7"/>
    <mergeCell ref="A9:E9"/>
    <mergeCell ref="B56:D56"/>
    <mergeCell ref="A40:E40"/>
    <mergeCell ref="A42:E42"/>
    <mergeCell ref="A44:E44"/>
    <mergeCell ref="A46:E46"/>
    <mergeCell ref="A49:E49"/>
    <mergeCell ref="B52:D52"/>
  </mergeCells>
  <pageMargins left="0.22" right="0.21" top="0.16" bottom="0.22" header="0.16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19" workbookViewId="0">
      <selection activeCell="E37" sqref="E37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1" customWidth="1"/>
    <col min="7" max="7" width="11.140625" customWidth="1"/>
    <col min="8" max="8" width="10" bestFit="1" customWidth="1"/>
  </cols>
  <sheetData>
    <row r="1" spans="1:7" ht="15.75">
      <c r="A1" s="39" t="s">
        <v>0</v>
      </c>
      <c r="B1" s="39"/>
      <c r="C1" s="39"/>
      <c r="D1" s="39"/>
      <c r="E1" s="39"/>
    </row>
    <row r="2" spans="1:7" ht="30.75" customHeight="1">
      <c r="A2" s="40" t="s">
        <v>1</v>
      </c>
      <c r="B2" s="40"/>
      <c r="C2" s="40"/>
      <c r="D2" s="40"/>
      <c r="E2" s="40"/>
    </row>
    <row r="3" spans="1:7">
      <c r="A3" s="1"/>
      <c r="B3" s="1"/>
      <c r="C3" s="1"/>
      <c r="D3" s="1"/>
      <c r="E3" s="2"/>
    </row>
    <row r="4" spans="1:7">
      <c r="A4" s="34" t="s">
        <v>2</v>
      </c>
      <c r="B4" s="1"/>
      <c r="C4" s="1"/>
      <c r="D4" s="42" t="s">
        <v>63</v>
      </c>
      <c r="E4" s="42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36" t="s">
        <v>43</v>
      </c>
      <c r="B7" s="36"/>
      <c r="C7" s="36"/>
      <c r="D7" s="36"/>
      <c r="E7" s="36"/>
    </row>
    <row r="8" spans="1:7">
      <c r="A8" s="4"/>
      <c r="B8" s="4"/>
      <c r="C8" s="4"/>
      <c r="D8" s="4"/>
      <c r="E8" s="5"/>
    </row>
    <row r="9" spans="1:7" ht="45.75" customHeight="1">
      <c r="A9" s="36" t="s">
        <v>34</v>
      </c>
      <c r="B9" s="36"/>
      <c r="C9" s="36"/>
      <c r="D9" s="36"/>
      <c r="E9" s="36"/>
    </row>
    <row r="10" spans="1:7" ht="15.75" thickBot="1">
      <c r="A10" s="6"/>
      <c r="B10" s="6"/>
      <c r="C10" s="6"/>
      <c r="D10" s="6"/>
      <c r="E10" s="7"/>
      <c r="G10">
        <v>4229.3</v>
      </c>
    </row>
    <row r="11" spans="1:7" ht="75">
      <c r="A11" s="16" t="s">
        <v>4</v>
      </c>
      <c r="B11" s="17" t="s">
        <v>5</v>
      </c>
      <c r="C11" s="17" t="s">
        <v>6</v>
      </c>
      <c r="D11" s="18" t="s">
        <v>7</v>
      </c>
      <c r="E11" s="19" t="s">
        <v>8</v>
      </c>
    </row>
    <row r="12" spans="1:7" ht="45.75" customHeight="1">
      <c r="A12" s="20" t="s">
        <v>30</v>
      </c>
      <c r="B12" s="8" t="s">
        <v>9</v>
      </c>
      <c r="C12" s="8" t="s">
        <v>10</v>
      </c>
      <c r="D12" s="9">
        <v>0.4</v>
      </c>
      <c r="E12" s="21">
        <f>D12*$G$10*12</f>
        <v>20300.640000000003</v>
      </c>
    </row>
    <row r="13" spans="1:7" ht="54.75" customHeight="1">
      <c r="A13" s="15" t="s">
        <v>29</v>
      </c>
      <c r="B13" s="8" t="s">
        <v>9</v>
      </c>
      <c r="C13" s="8" t="s">
        <v>10</v>
      </c>
      <c r="D13" s="9">
        <v>0.48</v>
      </c>
      <c r="E13" s="21">
        <f t="shared" ref="E13:E22" si="0">D13*$G$10*12</f>
        <v>24360.768</v>
      </c>
    </row>
    <row r="14" spans="1:7" ht="25.5">
      <c r="A14" s="22" t="s">
        <v>32</v>
      </c>
      <c r="B14" s="8" t="s">
        <v>9</v>
      </c>
      <c r="C14" s="8" t="s">
        <v>10</v>
      </c>
      <c r="D14" s="9">
        <v>0.41</v>
      </c>
      <c r="E14" s="21">
        <f t="shared" si="0"/>
        <v>20808.155999999999</v>
      </c>
    </row>
    <row r="15" spans="1:7" ht="38.25">
      <c r="A15" s="15" t="s">
        <v>28</v>
      </c>
      <c r="B15" s="8" t="s">
        <v>9</v>
      </c>
      <c r="C15" s="8" t="s">
        <v>10</v>
      </c>
      <c r="D15" s="9">
        <v>1.04</v>
      </c>
      <c r="E15" s="21">
        <f t="shared" si="0"/>
        <v>52781.664000000004</v>
      </c>
    </row>
    <row r="16" spans="1:7">
      <c r="A16" s="23" t="s">
        <v>12</v>
      </c>
      <c r="B16" s="8" t="s">
        <v>9</v>
      </c>
      <c r="C16" s="8" t="s">
        <v>10</v>
      </c>
      <c r="D16" s="9">
        <v>0.16</v>
      </c>
      <c r="E16" s="21">
        <f t="shared" si="0"/>
        <v>8120.2559999999994</v>
      </c>
    </row>
    <row r="17" spans="1:5" ht="25.5">
      <c r="A17" s="23" t="s">
        <v>11</v>
      </c>
      <c r="B17" s="8" t="s">
        <v>40</v>
      </c>
      <c r="C17" s="8" t="s">
        <v>10</v>
      </c>
      <c r="D17" s="8">
        <v>3.75</v>
      </c>
      <c r="E17" s="21">
        <f t="shared" si="0"/>
        <v>190318.5</v>
      </c>
    </row>
    <row r="18" spans="1:5">
      <c r="A18" s="23" t="s">
        <v>31</v>
      </c>
      <c r="B18" s="8" t="s">
        <v>9</v>
      </c>
      <c r="C18" s="8" t="s">
        <v>10</v>
      </c>
      <c r="D18" s="9">
        <v>3.48</v>
      </c>
      <c r="E18" s="21">
        <f t="shared" si="0"/>
        <v>176615.568</v>
      </c>
    </row>
    <row r="19" spans="1:5" ht="25.5">
      <c r="A19" s="23" t="s">
        <v>13</v>
      </c>
      <c r="B19" s="8" t="s">
        <v>14</v>
      </c>
      <c r="C19" s="8" t="s">
        <v>10</v>
      </c>
      <c r="D19" s="9">
        <v>0.89</v>
      </c>
      <c r="E19" s="21">
        <f t="shared" si="0"/>
        <v>45168.923999999999</v>
      </c>
    </row>
    <row r="20" spans="1:5" ht="25.5">
      <c r="A20" s="15" t="s">
        <v>35</v>
      </c>
      <c r="B20" s="8" t="s">
        <v>9</v>
      </c>
      <c r="C20" s="8" t="s">
        <v>10</v>
      </c>
      <c r="D20" s="10">
        <v>1.59</v>
      </c>
      <c r="E20" s="21">
        <f t="shared" si="0"/>
        <v>80695.044000000009</v>
      </c>
    </row>
    <row r="21" spans="1:5" ht="25.5">
      <c r="A21" s="23" t="s">
        <v>15</v>
      </c>
      <c r="B21" s="8" t="s">
        <v>14</v>
      </c>
      <c r="C21" s="8" t="s">
        <v>10</v>
      </c>
      <c r="D21" s="8">
        <v>0.32</v>
      </c>
      <c r="E21" s="21">
        <f t="shared" si="0"/>
        <v>16240.511999999999</v>
      </c>
    </row>
    <row r="22" spans="1:5" ht="25.5">
      <c r="A22" s="23" t="s">
        <v>16</v>
      </c>
      <c r="B22" s="8" t="s">
        <v>9</v>
      </c>
      <c r="C22" s="8" t="s">
        <v>10</v>
      </c>
      <c r="D22" s="8">
        <v>2.2799999999999998</v>
      </c>
      <c r="E22" s="21">
        <f t="shared" si="0"/>
        <v>115713.648</v>
      </c>
    </row>
    <row r="23" spans="1:5" ht="25.5">
      <c r="A23" s="15" t="s">
        <v>37</v>
      </c>
      <c r="B23" s="8"/>
      <c r="C23" s="8"/>
      <c r="D23" s="8"/>
      <c r="E23" s="24">
        <v>95227.01</v>
      </c>
    </row>
    <row r="24" spans="1:5" ht="18.75" customHeight="1">
      <c r="A24" s="15" t="s">
        <v>60</v>
      </c>
      <c r="B24" s="8"/>
      <c r="C24" s="8"/>
      <c r="D24" s="8"/>
      <c r="E24" s="24">
        <v>37098.1</v>
      </c>
    </row>
    <row r="25" spans="1:5">
      <c r="A25" s="15" t="s">
        <v>64</v>
      </c>
      <c r="B25" s="8"/>
      <c r="C25" s="8"/>
      <c r="D25" s="8"/>
      <c r="E25" s="24">
        <f>3296.59+1479.24</f>
        <v>4775.83</v>
      </c>
    </row>
    <row r="26" spans="1:5">
      <c r="A26" s="15" t="s">
        <v>61</v>
      </c>
      <c r="B26" s="8"/>
      <c r="C26" s="8"/>
      <c r="D26" s="8"/>
      <c r="E26" s="24">
        <v>44321.29</v>
      </c>
    </row>
    <row r="27" spans="1:5" ht="25.5">
      <c r="A27" s="15" t="s">
        <v>38</v>
      </c>
      <c r="B27" s="8"/>
      <c r="C27" s="8"/>
      <c r="D27" s="8"/>
      <c r="E27" s="24">
        <v>1136</v>
      </c>
    </row>
    <row r="28" spans="1:5">
      <c r="A28" s="15" t="s">
        <v>58</v>
      </c>
      <c r="B28" s="30"/>
      <c r="C28" s="30"/>
      <c r="D28" s="30"/>
      <c r="E28" s="31">
        <v>24534</v>
      </c>
    </row>
    <row r="29" spans="1:5">
      <c r="A29" s="15" t="s">
        <v>39</v>
      </c>
      <c r="B29" s="30"/>
      <c r="C29" s="30"/>
      <c r="D29" s="30"/>
      <c r="E29" s="31">
        <f>7959+2969+849+773</f>
        <v>12550</v>
      </c>
    </row>
    <row r="30" spans="1:5" ht="25.5">
      <c r="A30" s="33" t="s">
        <v>59</v>
      </c>
      <c r="B30" s="30"/>
      <c r="C30" s="30"/>
      <c r="D30" s="30"/>
      <c r="E30" s="31">
        <v>21152</v>
      </c>
    </row>
    <row r="31" spans="1:5" ht="25.5">
      <c r="A31" s="33" t="s">
        <v>50</v>
      </c>
      <c r="B31" s="30"/>
      <c r="C31" s="30"/>
      <c r="D31" s="30"/>
      <c r="E31" s="31">
        <v>1008</v>
      </c>
    </row>
    <row r="32" spans="1:5" ht="25.5">
      <c r="A32" s="33" t="s">
        <v>53</v>
      </c>
      <c r="B32" s="30"/>
      <c r="C32" s="30"/>
      <c r="D32" s="30"/>
      <c r="E32" s="31">
        <f>383+3331+358+462</f>
        <v>4534</v>
      </c>
    </row>
    <row r="33" spans="1:8">
      <c r="A33" s="33" t="s">
        <v>54</v>
      </c>
      <c r="B33" s="30"/>
      <c r="C33" s="30"/>
      <c r="D33" s="30"/>
      <c r="E33" s="31">
        <v>2132</v>
      </c>
    </row>
    <row r="34" spans="1:8">
      <c r="A34" s="33" t="s">
        <v>55</v>
      </c>
      <c r="B34" s="30"/>
      <c r="C34" s="30"/>
      <c r="D34" s="30"/>
      <c r="E34" s="31">
        <v>635</v>
      </c>
      <c r="G34">
        <f>E27+E29+E31+E32+E35</f>
        <v>25772</v>
      </c>
    </row>
    <row r="35" spans="1:8" ht="25.5">
      <c r="A35" s="33" t="s">
        <v>56</v>
      </c>
      <c r="B35" s="30"/>
      <c r="C35" s="30"/>
      <c r="D35" s="30"/>
      <c r="E35" s="31">
        <f>1774+4770</f>
        <v>6544</v>
      </c>
    </row>
    <row r="36" spans="1:8" ht="25.5">
      <c r="A36" s="43" t="s">
        <v>70</v>
      </c>
      <c r="B36" s="30"/>
      <c r="C36" s="30"/>
      <c r="D36" s="30"/>
      <c r="E36" s="31">
        <v>2498</v>
      </c>
    </row>
    <row r="37" spans="1:8">
      <c r="A37" s="33" t="s">
        <v>66</v>
      </c>
      <c r="B37" s="30"/>
      <c r="C37" s="30"/>
      <c r="D37" s="30"/>
      <c r="E37" s="31">
        <v>12117</v>
      </c>
    </row>
    <row r="38" spans="1:8" ht="25.5">
      <c r="A38" s="33" t="s">
        <v>68</v>
      </c>
      <c r="B38" s="30"/>
      <c r="C38" s="30"/>
      <c r="D38" s="30"/>
      <c r="E38" s="31">
        <v>3479.39</v>
      </c>
    </row>
    <row r="39" spans="1:8" ht="19.5" thickBot="1">
      <c r="A39" s="25" t="s">
        <v>17</v>
      </c>
      <c r="B39" s="26"/>
      <c r="C39" s="26"/>
      <c r="D39" s="27"/>
      <c r="E39" s="28">
        <f>SUM(E12:E38)</f>
        <v>1024865.3</v>
      </c>
      <c r="G39" s="12"/>
      <c r="H39" s="12"/>
    </row>
    <row r="40" spans="1:8">
      <c r="A40" s="6"/>
      <c r="B40" s="6"/>
      <c r="C40" s="6"/>
      <c r="D40" s="6"/>
      <c r="E40" s="7"/>
    </row>
    <row r="41" spans="1:8" ht="33" customHeight="1">
      <c r="A41" s="36" t="s">
        <v>69</v>
      </c>
      <c r="B41" s="36"/>
      <c r="C41" s="36"/>
      <c r="D41" s="36"/>
      <c r="E41" s="36"/>
    </row>
    <row r="42" spans="1:8">
      <c r="A42" s="13"/>
      <c r="B42" s="13"/>
      <c r="C42" s="13"/>
      <c r="D42" s="13"/>
      <c r="E42" s="14"/>
    </row>
    <row r="43" spans="1:8" ht="46.5" customHeight="1">
      <c r="A43" s="36" t="s">
        <v>62</v>
      </c>
      <c r="B43" s="36"/>
      <c r="C43" s="36"/>
      <c r="D43" s="36"/>
      <c r="E43" s="36"/>
    </row>
    <row r="44" spans="1:8">
      <c r="A44" s="36" t="s">
        <v>67</v>
      </c>
      <c r="B44" s="36"/>
      <c r="C44" s="36"/>
      <c r="D44" s="36"/>
      <c r="E44" s="36"/>
    </row>
    <row r="45" spans="1:8" ht="48.75" customHeight="1">
      <c r="A45" s="36" t="s">
        <v>65</v>
      </c>
      <c r="B45" s="36"/>
      <c r="C45" s="36"/>
      <c r="D45" s="36"/>
      <c r="E45" s="36"/>
    </row>
    <row r="46" spans="1:8" ht="15" customHeight="1">
      <c r="A46" s="36" t="s">
        <v>18</v>
      </c>
      <c r="B46" s="36"/>
      <c r="C46" s="36"/>
      <c r="D46" s="36"/>
      <c r="E46" s="36"/>
    </row>
    <row r="47" spans="1:8">
      <c r="A47" s="6"/>
      <c r="B47" s="6"/>
      <c r="C47" s="6"/>
      <c r="D47" s="6"/>
      <c r="E47" s="7"/>
    </row>
    <row r="48" spans="1:8">
      <c r="A48" s="37" t="s">
        <v>19</v>
      </c>
      <c r="B48" s="37"/>
      <c r="C48" s="37"/>
      <c r="D48" s="37"/>
      <c r="E48" s="37"/>
    </row>
    <row r="49" spans="1:5">
      <c r="A49" s="6"/>
      <c r="B49" s="6"/>
      <c r="C49" s="6"/>
      <c r="D49" s="6"/>
      <c r="E49" s="7"/>
    </row>
    <row r="50" spans="1:5" ht="26.25" customHeight="1">
      <c r="A50" s="36" t="s">
        <v>20</v>
      </c>
      <c r="B50" s="36"/>
      <c r="C50" s="36"/>
      <c r="D50" s="36"/>
      <c r="E50" s="36"/>
    </row>
    <row r="51" spans="1:5">
      <c r="A51" s="6"/>
      <c r="B51" s="6"/>
      <c r="C51" s="6"/>
      <c r="D51" s="6"/>
      <c r="E51" s="7"/>
    </row>
    <row r="52" spans="1:5">
      <c r="A52" s="6"/>
      <c r="B52" s="6"/>
      <c r="C52" s="6"/>
      <c r="D52" s="6"/>
      <c r="E52" s="7"/>
    </row>
    <row r="53" spans="1:5">
      <c r="A53" s="38" t="s">
        <v>21</v>
      </c>
      <c r="B53" s="38"/>
      <c r="C53" s="38"/>
      <c r="D53" s="38"/>
      <c r="E53" s="38"/>
    </row>
    <row r="54" spans="1:5">
      <c r="A54" s="6"/>
      <c r="B54" s="6"/>
      <c r="C54" s="6"/>
      <c r="D54" s="6"/>
      <c r="E54" s="7"/>
    </row>
    <row r="55" spans="1:5">
      <c r="A55" s="6" t="s">
        <v>22</v>
      </c>
      <c r="B55" s="6" t="s">
        <v>23</v>
      </c>
      <c r="C55" s="6"/>
      <c r="D55" s="6"/>
      <c r="E55" s="7" t="s">
        <v>24</v>
      </c>
    </row>
    <row r="56" spans="1:5">
      <c r="A56" s="6"/>
      <c r="B56" s="35" t="s">
        <v>25</v>
      </c>
      <c r="C56" s="35"/>
      <c r="D56" s="35"/>
      <c r="E56" s="7" t="s">
        <v>26</v>
      </c>
    </row>
    <row r="57" spans="1:5">
      <c r="A57" s="6"/>
      <c r="B57" s="6"/>
      <c r="C57" s="6"/>
      <c r="D57" s="6"/>
      <c r="E57" s="7"/>
    </row>
    <row r="58" spans="1:5">
      <c r="A58" s="6"/>
      <c r="B58" s="6"/>
      <c r="C58" s="6"/>
      <c r="D58" s="6"/>
      <c r="E58" s="7"/>
    </row>
    <row r="59" spans="1:5">
      <c r="A59" s="6" t="s">
        <v>27</v>
      </c>
      <c r="B59" s="6" t="s">
        <v>23</v>
      </c>
      <c r="C59" s="6"/>
      <c r="D59" s="6"/>
      <c r="E59" s="7" t="s">
        <v>24</v>
      </c>
    </row>
    <row r="60" spans="1:5">
      <c r="A60" s="6"/>
      <c r="B60" s="35" t="s">
        <v>25</v>
      </c>
      <c r="C60" s="35"/>
      <c r="D60" s="35"/>
      <c r="E60" s="7" t="s">
        <v>26</v>
      </c>
    </row>
    <row r="61" spans="1:5">
      <c r="A61" s="6"/>
      <c r="B61" s="6"/>
      <c r="C61" s="6"/>
      <c r="D61" s="6"/>
      <c r="E61" s="7"/>
    </row>
  </sheetData>
  <mergeCells count="15">
    <mergeCell ref="B60:D60"/>
    <mergeCell ref="A44:E44"/>
    <mergeCell ref="A43:E43"/>
    <mergeCell ref="A46:E46"/>
    <mergeCell ref="A48:E48"/>
    <mergeCell ref="A50:E50"/>
    <mergeCell ref="A53:E53"/>
    <mergeCell ref="B56:D56"/>
    <mergeCell ref="A45:E45"/>
    <mergeCell ref="A41:E41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2018</vt:lpstr>
      <vt:lpstr>2 кв 2018</vt:lpstr>
      <vt:lpstr>3кв 2018</vt:lpstr>
      <vt:lpstr>4кв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Пользователь Windows</cp:lastModifiedBy>
  <cp:lastPrinted>2019-05-24T12:44:26Z</cp:lastPrinted>
  <dcterms:created xsi:type="dcterms:W3CDTF">2017-03-13T08:54:22Z</dcterms:created>
  <dcterms:modified xsi:type="dcterms:W3CDTF">2019-06-18T06:13:03Z</dcterms:modified>
</cp:coreProperties>
</file>